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Data'!#REF!</definedName>
  </definedNames>
  <calcPr calcId="125725"/>
</workbook>
</file>

<file path=xl/calcChain.xml><?xml version="1.0" encoding="utf-8"?>
<calcChain xmlns="http://schemas.openxmlformats.org/spreadsheetml/2006/main">
  <c r="H93" i="2"/>
  <c r="H117"/>
  <c r="G117"/>
  <c r="F117"/>
  <c r="E117"/>
  <c r="H116"/>
  <c r="G116"/>
  <c r="F116"/>
  <c r="E116"/>
  <c r="H114"/>
  <c r="G114"/>
  <c r="F114"/>
  <c r="E114"/>
  <c r="H113"/>
  <c r="G113"/>
  <c r="F113"/>
  <c r="E113"/>
  <c r="H112"/>
  <c r="G112"/>
  <c r="F112"/>
  <c r="E112"/>
  <c r="H110"/>
  <c r="G110"/>
  <c r="F110"/>
  <c r="E110"/>
  <c r="H109"/>
  <c r="G109"/>
  <c r="F109"/>
  <c r="E109"/>
  <c r="H108"/>
  <c r="G108"/>
  <c r="F108"/>
  <c r="E108"/>
  <c r="H106"/>
  <c r="G106"/>
  <c r="F106"/>
  <c r="E106"/>
  <c r="H105"/>
  <c r="G105"/>
  <c r="F105"/>
  <c r="E105"/>
  <c r="H104"/>
  <c r="G104"/>
  <c r="F104"/>
  <c r="E104"/>
  <c r="H103"/>
  <c r="G103"/>
  <c r="F103"/>
  <c r="E103"/>
  <c r="H102"/>
  <c r="G102"/>
  <c r="F102"/>
  <c r="E102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  <c r="H95"/>
  <c r="G95"/>
  <c r="F95"/>
  <c r="E95"/>
  <c r="H94"/>
  <c r="G94"/>
  <c r="F94"/>
  <c r="E94"/>
  <c r="G93"/>
  <c r="F93"/>
  <c r="E93"/>
</calcChain>
</file>

<file path=xl/sharedStrings.xml><?xml version="1.0" encoding="utf-8"?>
<sst xmlns="http://schemas.openxmlformats.org/spreadsheetml/2006/main" count="200" uniqueCount="198">
  <si>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</si>
  <si>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</si>
  <si>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</si>
  <si>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</si>
  <si>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</si>
  <si>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</si>
  <si>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</si>
  <si>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</si>
  <si>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</si>
  <si>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</si>
  <si>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</si>
  <si>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</si>
  <si>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</si>
  <si>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</si>
  <si>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</si>
  <si>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</si>
  <si>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</si>
  <si>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</si>
  <si>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</si>
  <si>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</si>
  <si>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</si>
  <si>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</si>
  <si>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</si>
  <si>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</si>
  <si>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</si>
  <si>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</si>
  <si>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</si>
  <si>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</si>
  <si>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</si>
  <si>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</si>
  <si>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</si>
  <si>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</si>
  <si>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</si>
  <si>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</si>
  <si>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</si>
  <si>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</si>
  <si>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</si>
  <si>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</si>
  <si>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</si>
  <si>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</si>
  <si>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</si>
  <si>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</si>
  <si>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</si>
  <si>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</si>
  <si>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</si>
  <si>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</si>
  <si>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</si>
  <si>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</si>
  <si>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</si>
  <si>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</si>
  <si>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</si>
  <si>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</si>
  <si>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</si>
  <si>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</si>
  <si>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</si>
  <si>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</si>
  <si>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</si>
  <si>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</si>
  <si>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</si>
  <si>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</si>
  <si>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</si>
  <si>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</si>
  <si>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</si>
  <si>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</si>
  <si>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</si>
  <si>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</si>
  <si>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</si>
  <si>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</si>
  <si>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</si>
  <si>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</si>
  <si>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</si>
  <si>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</si>
  <si>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</si>
  <si>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</si>
  <si>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</si>
  <si>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</si>
  <si>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</si>
  <si>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</si>
  <si>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</si>
  <si>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</si>
  <si>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</si>
  <si>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</si>
  <si>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</si>
  <si>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</si>
  <si>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</si>
  <si>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</si>
  <si>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إجمالي الربح من العمليات </t>
  </si>
  <si>
    <t xml:space="preserve">المصاريف الإدارية والعمومية 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</si>
  <si>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</si>
  <si>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</si>
  <si>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</si>
  <si>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</si>
  <si>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</si>
  <si>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</si>
  <si>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</si>
  <si>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</si>
  <si>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</si>
  <si>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</si>
  <si>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</si>
  <si>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</si>
  <si>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</si>
  <si>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</si>
  <si>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</si>
  <si>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</si>
  <si>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</si>
  <si>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</si>
  <si>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</si>
  <si>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</si>
  <si>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</si>
  <si>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</si>
  <si>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</si>
  <si>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</si>
  <si>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Value Traded (JD)</t>
  </si>
  <si>
    <t>Market Capitalization (JD)</t>
  </si>
  <si>
    <t>Account Receivables, Net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</si>
  <si>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</si>
  <si>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</si>
  <si>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</si>
  <si>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</si>
  <si>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</si>
  <si>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</si>
  <si>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</si>
  <si>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</si>
  <si>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</si>
  <si>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</si>
  <si>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</si>
  <si>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</si>
  <si>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</si>
  <si>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</si>
  <si>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</si>
  <si>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</si>
  <si>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</si>
  <si>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</si>
  <si>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</si>
  <si>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</si>
  <si>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Income Tax (Period)</t>
  </si>
  <si>
    <t>أسهم مقترح توزيعها</t>
  </si>
  <si>
    <t>أوراق قبض</t>
  </si>
  <si>
    <t>شيكات برسم التحصيل</t>
  </si>
  <si>
    <t>لوازم وقطع غيار</t>
  </si>
  <si>
    <t>أراضي</t>
  </si>
  <si>
    <t>Post Dated Cheques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</si>
  <si>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</si>
  <si>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</si>
  <si>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</si>
  <si>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</si>
  <si>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</si>
  <si>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</si>
  <si>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</si>
  <si>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</si>
  <si>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</si>
  <si>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</si>
  <si>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</si>
  <si>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</si>
  <si>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</si>
  <si>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</si>
  <si>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</si>
  <si>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</si>
  <si>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</si>
  <si>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</si>
  <si>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</si>
  <si>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</si>
  <si>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Assets(JD)</t>
  </si>
  <si>
    <t>( الموجودات (دينار</t>
  </si>
  <si>
    <t>Notes_Receivable</t>
  </si>
  <si>
    <t xml:space="preserve">Short Term Investments </t>
  </si>
  <si>
    <t xml:space="preserve">إستثمارات قصيرة الأجل  </t>
  </si>
  <si>
    <t>بضاعة في المخازن</t>
  </si>
  <si>
    <t>Fixed Assets,Net</t>
  </si>
  <si>
    <t xml:space="preserve">موجودات ثابتة - صافي بعد الإستهلاك </t>
  </si>
  <si>
    <t xml:space="preserve">مجموع الموجودات الثابتة </t>
  </si>
  <si>
    <t xml:space="preserve">موجودات أخرى </t>
  </si>
  <si>
    <t xml:space="preserve">مجموع الموجودات </t>
  </si>
  <si>
    <t>Liabilities(JD)</t>
  </si>
  <si>
    <t>( المطلوبات (دينار</t>
  </si>
  <si>
    <t>Sales, Net</t>
  </si>
  <si>
    <t xml:space="preserve">صافي المبيعات </t>
  </si>
  <si>
    <t xml:space="preserve">Cost of Goods Sold </t>
  </si>
  <si>
    <t xml:space="preserve">تكاليف المبيعات </t>
  </si>
  <si>
    <t xml:space="preserve">General and Administrative/ Expenses </t>
  </si>
  <si>
    <t xml:space="preserve">Selling and Distrbution Expenses </t>
  </si>
  <si>
    <t xml:space="preserve">مصاريف البيع والتوزيع </t>
  </si>
  <si>
    <t>Depreciation (Period)</t>
  </si>
  <si>
    <t>Income Before Interest&amp; Tax</t>
  </si>
  <si>
    <t xml:space="preserve">الأرباح الموزعة للسهم الواحد (دينار) </t>
  </si>
  <si>
    <t xml:space="preserve">القيمة الدفترية للسهم الواحد (دينار) </t>
  </si>
  <si>
    <t>القيمة السوقية الى القيمة الدفترية (مرة)</t>
  </si>
  <si>
    <t>اجمالي الربح من العمليات الى المبيعات %</t>
  </si>
  <si>
    <t>صافي الربح قبل الفوائد والضريبة الى المبيعات %</t>
  </si>
  <si>
    <t>صافي الربح الى المبيعات  %</t>
  </si>
  <si>
    <t xml:space="preserve">معدل تغطية الفوائد ( مرة ) </t>
  </si>
  <si>
    <t xml:space="preserve">معدل دوران الموجودات ( مرة) </t>
  </si>
  <si>
    <t xml:space="preserve">معدل دوران الموجودات الثابتة ( مرة ) </t>
  </si>
  <si>
    <t xml:space="preserve">معدل دوران رأس المال العامل ( مرة) </t>
  </si>
  <si>
    <t xml:space="preserve">نسبة التداول ( مرة ) </t>
  </si>
  <si>
    <t xml:space="preserve">رأس المال العامل ( دينار) </t>
  </si>
  <si>
    <t>قطاع الصناعات الكهربائية</t>
  </si>
  <si>
    <t>Electrical Industries Sector</t>
  </si>
</sst>
</file>

<file path=xl/styles.xml><?xml version="1.0" encoding="utf-8"?>
<styleSheet xmlns="http://schemas.openxmlformats.org/spreadsheetml/2006/main">
  <numFmts count="1">
    <numFmt numFmtId="16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sz val="12"/>
      <color indexed="62"/>
      <name val="Arabic Transparent"/>
      <charset val="178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2"/>
      <color indexed="18"/>
      <name val="Times New Roman"/>
      <family val="1"/>
    </font>
    <font>
      <b/>
      <u/>
      <sz val="12"/>
      <color indexed="18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2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3" fillId="0" borderId="0" xfId="0" applyFont="1" applyAlignment="1">
      <alignment horizontal="center"/>
    </xf>
    <xf numFmtId="0" fontId="14" fillId="0" borderId="0" xfId="0" applyFont="1"/>
    <xf numFmtId="0" fontId="2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3" fontId="4" fillId="0" borderId="3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4" xfId="0" applyFont="1" applyFill="1" applyBorder="1" applyAlignment="1">
      <alignment vertical="center"/>
    </xf>
    <xf numFmtId="38" fontId="4" fillId="0" borderId="0" xfId="0" applyNumberFormat="1" applyFont="1" applyAlignment="1">
      <alignment horizontal="center" vertical="center"/>
    </xf>
    <xf numFmtId="38" fontId="10" fillId="0" borderId="0" xfId="0" applyNumberFormat="1" applyFont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38" fontId="4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3" fontId="4" fillId="0" borderId="7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D2:AW117"/>
  <sheetViews>
    <sheetView tabSelected="1" topLeftCell="D1" workbookViewId="0">
      <selection activeCell="E10" sqref="E10"/>
    </sheetView>
  </sheetViews>
  <sheetFormatPr defaultRowHeight="16.5"/>
  <cols>
    <col min="1" max="3" width="9.140625" style="1"/>
    <col min="4" max="4" width="56.85546875" style="7" customWidth="1"/>
    <col min="5" max="8" width="16.140625" style="6" customWidth="1"/>
    <col min="9" max="9" width="50" style="28" bestFit="1" customWidth="1"/>
    <col min="10" max="49" width="9.140625" style="2"/>
    <col min="50" max="16384" width="9.140625" style="1"/>
  </cols>
  <sheetData>
    <row r="2" spans="4:9">
      <c r="D2" s="40" t="s">
        <v>197</v>
      </c>
      <c r="E2" s="40"/>
      <c r="F2" s="40"/>
      <c r="G2" s="40"/>
      <c r="H2" s="41"/>
      <c r="I2" s="42" t="s">
        <v>196</v>
      </c>
    </row>
    <row r="3" spans="4:9">
      <c r="E3" s="7"/>
      <c r="I3" s="43"/>
    </row>
    <row r="4" spans="4:9" ht="19.5">
      <c r="D4" s="30" t="s">
        <v>149</v>
      </c>
      <c r="E4" s="31">
        <v>2009</v>
      </c>
      <c r="F4" s="31">
        <v>2008</v>
      </c>
      <c r="G4" s="31">
        <v>2007</v>
      </c>
      <c r="H4" s="31">
        <v>2006</v>
      </c>
      <c r="I4" s="44" t="s">
        <v>0</v>
      </c>
    </row>
    <row r="5" spans="4:9">
      <c r="D5" s="8" t="s">
        <v>112</v>
      </c>
      <c r="E5" s="58">
        <v>46489192.959999993</v>
      </c>
      <c r="F5" s="58">
        <v>458676206.17000002</v>
      </c>
      <c r="G5" s="58">
        <v>658572039.50999999</v>
      </c>
      <c r="H5" s="58">
        <v>698228914.45999992</v>
      </c>
      <c r="I5" s="3" t="s">
        <v>123</v>
      </c>
    </row>
    <row r="6" spans="4:9">
      <c r="D6" s="9" t="s">
        <v>24</v>
      </c>
      <c r="E6" s="13">
        <v>42982127</v>
      </c>
      <c r="F6" s="13">
        <v>196536343</v>
      </c>
      <c r="G6" s="13">
        <v>270155153</v>
      </c>
      <c r="H6" s="13">
        <v>269081502</v>
      </c>
      <c r="I6" s="4" t="s">
        <v>1</v>
      </c>
    </row>
    <row r="7" spans="4:9">
      <c r="D7" s="9" t="s">
        <v>25</v>
      </c>
      <c r="E7" s="13">
        <v>32975</v>
      </c>
      <c r="F7" s="13">
        <v>100427</v>
      </c>
      <c r="G7" s="13">
        <v>87812</v>
      </c>
      <c r="H7" s="13">
        <v>154136</v>
      </c>
      <c r="I7" s="4" t="s">
        <v>2</v>
      </c>
    </row>
    <row r="8" spans="4:9">
      <c r="D8" s="9" t="s">
        <v>26</v>
      </c>
      <c r="E8" s="13">
        <v>204119895</v>
      </c>
      <c r="F8" s="13">
        <v>192299747</v>
      </c>
      <c r="G8" s="13">
        <v>132000000</v>
      </c>
      <c r="H8" s="13">
        <v>155742782</v>
      </c>
      <c r="I8" s="4" t="s">
        <v>23</v>
      </c>
    </row>
    <row r="9" spans="4:9">
      <c r="D9" s="10" t="s">
        <v>113</v>
      </c>
      <c r="E9" s="45">
        <v>251962917.57999998</v>
      </c>
      <c r="F9" s="45">
        <v>284833777.36000001</v>
      </c>
      <c r="G9" s="45">
        <v>384085000</v>
      </c>
      <c r="H9" s="45">
        <v>313514188.48000002</v>
      </c>
      <c r="I9" s="5" t="s">
        <v>124</v>
      </c>
    </row>
    <row r="10" spans="4:9">
      <c r="D10" s="11"/>
      <c r="E10" s="11"/>
      <c r="F10" s="14"/>
      <c r="G10" s="14"/>
      <c r="H10" s="14"/>
      <c r="I10" s="46"/>
    </row>
    <row r="11" spans="4:9">
      <c r="E11" s="7"/>
      <c r="F11" s="47"/>
      <c r="G11" s="47"/>
      <c r="H11" s="14"/>
      <c r="I11" s="48"/>
    </row>
    <row r="12" spans="4:9" ht="19.5">
      <c r="D12" s="30" t="s">
        <v>162</v>
      </c>
      <c r="E12" s="30"/>
      <c r="F12" s="33"/>
      <c r="G12" s="33"/>
      <c r="H12" s="33"/>
      <c r="I12" s="32" t="s">
        <v>163</v>
      </c>
    </row>
    <row r="13" spans="4:9">
      <c r="D13" s="8" t="s">
        <v>67</v>
      </c>
      <c r="E13" s="58">
        <v>6645963</v>
      </c>
      <c r="F13" s="58">
        <v>25904529</v>
      </c>
      <c r="G13" s="58">
        <v>89455252</v>
      </c>
      <c r="H13" s="58">
        <v>75275540</v>
      </c>
      <c r="I13" s="3" t="s">
        <v>56</v>
      </c>
    </row>
    <row r="14" spans="4:9">
      <c r="D14" s="9" t="s">
        <v>114</v>
      </c>
      <c r="E14" s="13">
        <v>84327045</v>
      </c>
      <c r="F14" s="13">
        <v>83085655</v>
      </c>
      <c r="G14" s="13">
        <v>89391855</v>
      </c>
      <c r="H14" s="13">
        <v>62423804</v>
      </c>
      <c r="I14" s="36" t="s">
        <v>57</v>
      </c>
    </row>
    <row r="15" spans="4:9">
      <c r="D15" s="9" t="s">
        <v>164</v>
      </c>
      <c r="E15" s="13">
        <v>0</v>
      </c>
      <c r="F15" s="13">
        <v>0</v>
      </c>
      <c r="G15" s="13">
        <v>0</v>
      </c>
      <c r="H15" s="13">
        <v>1402087</v>
      </c>
      <c r="I15" s="36" t="s">
        <v>137</v>
      </c>
    </row>
    <row r="16" spans="4:9">
      <c r="D16" s="9" t="s">
        <v>141</v>
      </c>
      <c r="E16" s="13">
        <v>38026512</v>
      </c>
      <c r="F16" s="13">
        <v>36804149</v>
      </c>
      <c r="G16" s="13">
        <v>41517302</v>
      </c>
      <c r="H16" s="13">
        <v>24923888</v>
      </c>
      <c r="I16" s="36" t="s">
        <v>138</v>
      </c>
    </row>
    <row r="17" spans="4:9">
      <c r="D17" s="16" t="s">
        <v>165</v>
      </c>
      <c r="E17" s="13">
        <v>7854576</v>
      </c>
      <c r="F17" s="13">
        <v>11833635</v>
      </c>
      <c r="G17" s="13">
        <v>17351527</v>
      </c>
      <c r="H17" s="13">
        <v>11383719</v>
      </c>
      <c r="I17" s="36" t="s">
        <v>166</v>
      </c>
    </row>
    <row r="18" spans="4:9">
      <c r="D18" s="16" t="s">
        <v>142</v>
      </c>
      <c r="E18" s="13">
        <v>89890374</v>
      </c>
      <c r="F18" s="13">
        <v>102897167</v>
      </c>
      <c r="G18" s="13">
        <v>92497547</v>
      </c>
      <c r="H18" s="13">
        <v>79488683</v>
      </c>
      <c r="I18" s="36" t="s">
        <v>167</v>
      </c>
    </row>
    <row r="19" spans="4:9">
      <c r="D19" s="16" t="s">
        <v>143</v>
      </c>
      <c r="E19" s="13">
        <v>338497</v>
      </c>
      <c r="F19" s="13">
        <v>0</v>
      </c>
      <c r="G19" s="13">
        <v>0</v>
      </c>
      <c r="H19" s="13">
        <v>0</v>
      </c>
      <c r="I19" s="36" t="s">
        <v>139</v>
      </c>
    </row>
    <row r="20" spans="4:9">
      <c r="D20" s="9" t="s">
        <v>68</v>
      </c>
      <c r="E20" s="13">
        <v>250872659</v>
      </c>
      <c r="F20" s="13">
        <v>297548030</v>
      </c>
      <c r="G20" s="13">
        <v>353076358</v>
      </c>
      <c r="H20" s="13">
        <v>287018187</v>
      </c>
      <c r="I20" s="36" t="s">
        <v>58</v>
      </c>
    </row>
    <row r="21" spans="4:9">
      <c r="D21" s="9" t="s">
        <v>93</v>
      </c>
      <c r="E21" s="13">
        <v>33373173</v>
      </c>
      <c r="F21" s="13">
        <v>48438154</v>
      </c>
      <c r="G21" s="13">
        <v>40267370</v>
      </c>
      <c r="H21" s="13">
        <v>23260265</v>
      </c>
      <c r="I21" s="36" t="s">
        <v>80</v>
      </c>
    </row>
    <row r="22" spans="4:9">
      <c r="D22" s="9" t="s">
        <v>168</v>
      </c>
      <c r="E22" s="13">
        <v>121027025</v>
      </c>
      <c r="F22" s="13">
        <v>137198108</v>
      </c>
      <c r="G22" s="13">
        <v>90502484</v>
      </c>
      <c r="H22" s="13">
        <v>72718140</v>
      </c>
      <c r="I22" s="36" t="s">
        <v>169</v>
      </c>
    </row>
    <row r="23" spans="4:9">
      <c r="D23" s="9" t="s">
        <v>144</v>
      </c>
      <c r="E23" s="13">
        <v>0</v>
      </c>
      <c r="F23" s="13">
        <v>0</v>
      </c>
      <c r="G23" s="13">
        <v>0</v>
      </c>
      <c r="H23" s="13">
        <v>0</v>
      </c>
      <c r="I23" s="36" t="s">
        <v>140</v>
      </c>
    </row>
    <row r="24" spans="4:9">
      <c r="D24" s="9" t="s">
        <v>94</v>
      </c>
      <c r="E24" s="13">
        <v>83713681</v>
      </c>
      <c r="F24" s="13">
        <v>62477706</v>
      </c>
      <c r="G24" s="13">
        <v>13125022</v>
      </c>
      <c r="H24" s="13">
        <v>12404421</v>
      </c>
      <c r="I24" s="36" t="s">
        <v>81</v>
      </c>
    </row>
    <row r="25" spans="4:9">
      <c r="D25" s="9" t="s">
        <v>69</v>
      </c>
      <c r="E25" s="13">
        <v>204740706</v>
      </c>
      <c r="F25" s="13">
        <v>199675814</v>
      </c>
      <c r="G25" s="13">
        <v>103627506</v>
      </c>
      <c r="H25" s="13">
        <v>85122561</v>
      </c>
      <c r="I25" s="36" t="s">
        <v>170</v>
      </c>
    </row>
    <row r="26" spans="4:9">
      <c r="D26" s="9" t="s">
        <v>70</v>
      </c>
      <c r="E26" s="13">
        <v>118033228</v>
      </c>
      <c r="F26" s="13">
        <v>93327912</v>
      </c>
      <c r="G26" s="13">
        <v>3200</v>
      </c>
      <c r="H26" s="13">
        <v>120423</v>
      </c>
      <c r="I26" s="36" t="s">
        <v>171</v>
      </c>
    </row>
    <row r="27" spans="4:9">
      <c r="D27" s="17" t="s">
        <v>27</v>
      </c>
      <c r="E27" s="45">
        <v>607019766</v>
      </c>
      <c r="F27" s="45">
        <v>638989910</v>
      </c>
      <c r="G27" s="45">
        <v>496974434</v>
      </c>
      <c r="H27" s="45">
        <v>395521436</v>
      </c>
      <c r="I27" s="49" t="s">
        <v>172</v>
      </c>
    </row>
    <row r="28" spans="4:9">
      <c r="E28" s="7"/>
      <c r="F28" s="50"/>
      <c r="G28" s="50"/>
      <c r="H28" s="50"/>
      <c r="I28" s="43"/>
    </row>
    <row r="29" spans="4:9">
      <c r="E29" s="7"/>
      <c r="F29" s="50"/>
      <c r="G29" s="50"/>
      <c r="H29" s="50"/>
      <c r="I29" s="43"/>
    </row>
    <row r="30" spans="4:9" ht="19.5">
      <c r="D30" s="34" t="s">
        <v>116</v>
      </c>
      <c r="E30" s="34"/>
      <c r="F30" s="51"/>
      <c r="G30" s="51"/>
      <c r="H30" s="51"/>
      <c r="I30" s="35" t="s">
        <v>3</v>
      </c>
    </row>
    <row r="31" spans="4:9" ht="19.5">
      <c r="D31" s="30" t="s">
        <v>173</v>
      </c>
      <c r="E31" s="30"/>
      <c r="F31" s="51"/>
      <c r="G31" s="51"/>
      <c r="H31" s="51"/>
      <c r="I31" s="32" t="s">
        <v>174</v>
      </c>
    </row>
    <row r="32" spans="4:9">
      <c r="D32" s="8" t="s">
        <v>95</v>
      </c>
      <c r="E32" s="58">
        <v>27195394</v>
      </c>
      <c r="F32" s="58">
        <v>33320944</v>
      </c>
      <c r="G32" s="58">
        <v>63783262</v>
      </c>
      <c r="H32" s="58">
        <v>38759738</v>
      </c>
      <c r="I32" s="52" t="s">
        <v>129</v>
      </c>
    </row>
    <row r="33" spans="4:9">
      <c r="D33" s="9" t="s">
        <v>96</v>
      </c>
      <c r="E33" s="13">
        <v>12552153</v>
      </c>
      <c r="F33" s="13">
        <v>8853653</v>
      </c>
      <c r="G33" s="13">
        <v>54009254</v>
      </c>
      <c r="H33" s="13">
        <v>50559885</v>
      </c>
      <c r="I33" s="36" t="s">
        <v>130</v>
      </c>
    </row>
    <row r="34" spans="4:9">
      <c r="D34" s="9" t="s">
        <v>97</v>
      </c>
      <c r="E34" s="13">
        <v>48954393</v>
      </c>
      <c r="F34" s="13">
        <v>89278157</v>
      </c>
      <c r="G34" s="13">
        <v>48709865</v>
      </c>
      <c r="H34" s="13">
        <v>27577944</v>
      </c>
      <c r="I34" s="36" t="s">
        <v>82</v>
      </c>
    </row>
    <row r="35" spans="4:9">
      <c r="D35" s="9" t="s">
        <v>98</v>
      </c>
      <c r="E35" s="13">
        <v>77436549</v>
      </c>
      <c r="F35" s="13">
        <v>71059637</v>
      </c>
      <c r="G35" s="13">
        <v>8520000</v>
      </c>
      <c r="H35" s="13">
        <v>8520000</v>
      </c>
      <c r="I35" s="36" t="s">
        <v>83</v>
      </c>
    </row>
    <row r="36" spans="4:9">
      <c r="D36" s="9" t="s">
        <v>99</v>
      </c>
      <c r="E36" s="13">
        <v>229885867</v>
      </c>
      <c r="F36" s="13">
        <v>282353262</v>
      </c>
      <c r="G36" s="13">
        <v>191067872</v>
      </c>
      <c r="H36" s="13">
        <v>145390075</v>
      </c>
      <c r="I36" s="36" t="s">
        <v>84</v>
      </c>
    </row>
    <row r="37" spans="4:9">
      <c r="D37" s="9" t="s">
        <v>100</v>
      </c>
      <c r="E37" s="13">
        <v>53519829</v>
      </c>
      <c r="F37" s="13">
        <v>18030846</v>
      </c>
      <c r="G37" s="13">
        <v>30240506</v>
      </c>
      <c r="H37" s="13">
        <v>7459882</v>
      </c>
      <c r="I37" s="36" t="s">
        <v>131</v>
      </c>
    </row>
    <row r="38" spans="4:9">
      <c r="D38" s="9" t="s">
        <v>103</v>
      </c>
      <c r="E38" s="13">
        <v>0</v>
      </c>
      <c r="F38" s="13">
        <v>0</v>
      </c>
      <c r="G38" s="13">
        <v>11360000</v>
      </c>
      <c r="H38" s="13">
        <v>19880000</v>
      </c>
      <c r="I38" s="36" t="s">
        <v>132</v>
      </c>
    </row>
    <row r="39" spans="4:9">
      <c r="D39" s="9" t="s">
        <v>101</v>
      </c>
      <c r="E39" s="13">
        <v>53394483</v>
      </c>
      <c r="F39" s="13">
        <v>38887189</v>
      </c>
      <c r="G39" s="13">
        <v>109820</v>
      </c>
      <c r="H39" s="13">
        <v>90786</v>
      </c>
      <c r="I39" s="36" t="s">
        <v>85</v>
      </c>
    </row>
    <row r="40" spans="4:9">
      <c r="D40" s="17" t="s">
        <v>102</v>
      </c>
      <c r="E40" s="45">
        <v>336800179</v>
      </c>
      <c r="F40" s="45">
        <v>339271297</v>
      </c>
      <c r="G40" s="45">
        <v>232778198</v>
      </c>
      <c r="H40" s="45">
        <v>172820743</v>
      </c>
      <c r="I40" s="49" t="s">
        <v>110</v>
      </c>
    </row>
    <row r="41" spans="4:9">
      <c r="D41" s="15"/>
      <c r="E41" s="15"/>
      <c r="F41" s="53"/>
      <c r="G41" s="53"/>
      <c r="H41" s="53"/>
      <c r="I41" s="54"/>
    </row>
    <row r="42" spans="4:9" ht="19.5">
      <c r="D42" s="30" t="s">
        <v>55</v>
      </c>
      <c r="E42" s="30"/>
      <c r="F42" s="51"/>
      <c r="G42" s="51"/>
      <c r="H42" s="51"/>
      <c r="I42" s="32" t="s">
        <v>125</v>
      </c>
    </row>
    <row r="43" spans="4:9">
      <c r="D43" s="8" t="s">
        <v>28</v>
      </c>
      <c r="E43" s="59">
        <v>204820148</v>
      </c>
      <c r="F43" s="59">
        <v>193000000</v>
      </c>
      <c r="G43" s="59">
        <v>132000000</v>
      </c>
      <c r="H43" s="59">
        <v>161815230</v>
      </c>
      <c r="I43" s="52" t="s">
        <v>4</v>
      </c>
    </row>
    <row r="44" spans="4:9">
      <c r="D44" s="9" t="s">
        <v>29</v>
      </c>
      <c r="E44" s="38">
        <v>204119895</v>
      </c>
      <c r="F44" s="38">
        <v>192299747</v>
      </c>
      <c r="G44" s="38">
        <v>132000000</v>
      </c>
      <c r="H44" s="38">
        <v>155742782</v>
      </c>
      <c r="I44" s="36" t="s">
        <v>5</v>
      </c>
    </row>
    <row r="45" spans="4:9">
      <c r="D45" s="9" t="s">
        <v>115</v>
      </c>
      <c r="E45" s="38">
        <v>204119895</v>
      </c>
      <c r="F45" s="38">
        <v>192299747</v>
      </c>
      <c r="G45" s="38">
        <v>132000000</v>
      </c>
      <c r="H45" s="38">
        <v>155742782</v>
      </c>
      <c r="I45" s="36" t="s">
        <v>6</v>
      </c>
    </row>
    <row r="46" spans="4:9">
      <c r="D46" s="9" t="s">
        <v>71</v>
      </c>
      <c r="E46" s="38">
        <v>13529791</v>
      </c>
      <c r="F46" s="38">
        <v>13319189</v>
      </c>
      <c r="G46" s="38">
        <v>12462422</v>
      </c>
      <c r="H46" s="38">
        <v>10169996</v>
      </c>
      <c r="I46" s="36" t="s">
        <v>59</v>
      </c>
    </row>
    <row r="47" spans="4:9">
      <c r="D47" s="9" t="s">
        <v>30</v>
      </c>
      <c r="E47" s="38">
        <v>8630703</v>
      </c>
      <c r="F47" s="38">
        <v>8585986</v>
      </c>
      <c r="G47" s="38">
        <v>9795103</v>
      </c>
      <c r="H47" s="38">
        <v>8582959</v>
      </c>
      <c r="I47" s="36" t="s">
        <v>7</v>
      </c>
    </row>
    <row r="48" spans="4:9">
      <c r="D48" s="9" t="s">
        <v>31</v>
      </c>
      <c r="E48" s="38">
        <v>-665239</v>
      </c>
      <c r="F48" s="38">
        <v>0</v>
      </c>
      <c r="G48" s="38">
        <v>0</v>
      </c>
      <c r="H48" s="38">
        <v>0</v>
      </c>
      <c r="I48" s="36" t="s">
        <v>8</v>
      </c>
    </row>
    <row r="49" spans="4:9">
      <c r="D49" s="9" t="s">
        <v>32</v>
      </c>
      <c r="E49" s="38">
        <v>38759962</v>
      </c>
      <c r="F49" s="38">
        <v>41060282</v>
      </c>
      <c r="G49" s="38">
        <v>39360345</v>
      </c>
      <c r="H49" s="38">
        <v>34283778</v>
      </c>
      <c r="I49" s="36" t="s">
        <v>133</v>
      </c>
    </row>
    <row r="50" spans="4:9">
      <c r="D50" s="9" t="s">
        <v>33</v>
      </c>
      <c r="E50" s="38">
        <v>0</v>
      </c>
      <c r="F50" s="38">
        <v>0</v>
      </c>
      <c r="G50" s="38">
        <v>0</v>
      </c>
      <c r="H50" s="38">
        <v>0</v>
      </c>
      <c r="I50" s="36" t="s">
        <v>9</v>
      </c>
    </row>
    <row r="51" spans="4:9">
      <c r="D51" s="9" t="s">
        <v>34</v>
      </c>
      <c r="E51" s="38">
        <v>340083</v>
      </c>
      <c r="F51" s="38">
        <v>6250294</v>
      </c>
      <c r="G51" s="38">
        <v>13871532</v>
      </c>
      <c r="H51" s="38">
        <v>3937150</v>
      </c>
      <c r="I51" s="36" t="s">
        <v>10</v>
      </c>
    </row>
    <row r="52" spans="4:9">
      <c r="D52" s="9" t="s">
        <v>160</v>
      </c>
      <c r="E52" s="38">
        <v>1157985</v>
      </c>
      <c r="F52" s="38">
        <v>300000</v>
      </c>
      <c r="G52" s="38">
        <v>3225000</v>
      </c>
      <c r="H52" s="38">
        <v>10892755</v>
      </c>
      <c r="I52" s="36" t="s">
        <v>11</v>
      </c>
    </row>
    <row r="53" spans="4:9">
      <c r="D53" s="9" t="s">
        <v>161</v>
      </c>
      <c r="E53" s="38">
        <v>0</v>
      </c>
      <c r="F53" s="38">
        <v>0</v>
      </c>
      <c r="G53" s="38">
        <v>0</v>
      </c>
      <c r="H53" s="38">
        <v>0</v>
      </c>
      <c r="I53" s="36" t="s">
        <v>136</v>
      </c>
    </row>
    <row r="54" spans="4:9">
      <c r="D54" s="9" t="s">
        <v>35</v>
      </c>
      <c r="E54" s="38">
        <v>-439502</v>
      </c>
      <c r="F54" s="38">
        <v>-4715936</v>
      </c>
      <c r="G54" s="38">
        <v>-584011</v>
      </c>
      <c r="H54" s="38">
        <v>-494078</v>
      </c>
      <c r="I54" s="36" t="s">
        <v>60</v>
      </c>
    </row>
    <row r="55" spans="4:9">
      <c r="D55" s="9" t="s">
        <v>37</v>
      </c>
      <c r="E55" s="38">
        <v>-2976686</v>
      </c>
      <c r="F55" s="38">
        <v>19168065</v>
      </c>
      <c r="G55" s="38">
        <v>39508378</v>
      </c>
      <c r="H55" s="38">
        <v>-3088415</v>
      </c>
      <c r="I55" s="36" t="s">
        <v>134</v>
      </c>
    </row>
    <row r="56" spans="4:9">
      <c r="D56" s="9" t="s">
        <v>36</v>
      </c>
      <c r="E56" s="38">
        <v>261776826</v>
      </c>
      <c r="F56" s="38">
        <v>263767039</v>
      </c>
      <c r="G56" s="38">
        <v>221895705</v>
      </c>
      <c r="H56" s="38">
        <v>212152627</v>
      </c>
      <c r="I56" s="36" t="s">
        <v>13</v>
      </c>
    </row>
    <row r="57" spans="4:9">
      <c r="D57" s="29" t="s">
        <v>146</v>
      </c>
      <c r="E57" s="38">
        <v>8442761</v>
      </c>
      <c r="F57" s="38">
        <v>35951574</v>
      </c>
      <c r="G57" s="38">
        <v>42300531</v>
      </c>
      <c r="H57" s="38">
        <v>10548066</v>
      </c>
      <c r="I57" s="55" t="s">
        <v>145</v>
      </c>
    </row>
    <row r="58" spans="4:9">
      <c r="D58" s="10" t="s">
        <v>72</v>
      </c>
      <c r="E58" s="39">
        <v>607019766</v>
      </c>
      <c r="F58" s="39">
        <v>638989910</v>
      </c>
      <c r="G58" s="39">
        <v>496974434</v>
      </c>
      <c r="H58" s="39">
        <v>395521436</v>
      </c>
      <c r="I58" s="37" t="s">
        <v>12</v>
      </c>
    </row>
    <row r="59" spans="4:9">
      <c r="D59" s="11"/>
      <c r="E59" s="11"/>
      <c r="F59" s="50"/>
      <c r="G59" s="50"/>
      <c r="H59" s="50"/>
      <c r="I59" s="48"/>
    </row>
    <row r="60" spans="4:9">
      <c r="D60" s="11"/>
      <c r="E60" s="11"/>
      <c r="F60" s="50"/>
      <c r="G60" s="50"/>
      <c r="H60" s="50"/>
      <c r="I60" s="48"/>
    </row>
    <row r="61" spans="4:9" ht="19.5">
      <c r="D61" s="30" t="s">
        <v>38</v>
      </c>
      <c r="E61" s="30"/>
      <c r="F61" s="51"/>
      <c r="G61" s="51"/>
      <c r="H61" s="51"/>
      <c r="I61" s="32" t="s">
        <v>14</v>
      </c>
    </row>
    <row r="62" spans="4:9">
      <c r="D62" s="8" t="s">
        <v>175</v>
      </c>
      <c r="E62" s="59">
        <v>208926107</v>
      </c>
      <c r="F62" s="59">
        <v>274127243</v>
      </c>
      <c r="G62" s="59">
        <v>244652193</v>
      </c>
      <c r="H62" s="59">
        <v>208462462</v>
      </c>
      <c r="I62" s="52" t="s">
        <v>176</v>
      </c>
    </row>
    <row r="63" spans="4:9">
      <c r="D63" s="9" t="s">
        <v>177</v>
      </c>
      <c r="E63" s="38">
        <v>188236238</v>
      </c>
      <c r="F63" s="38">
        <v>244644934</v>
      </c>
      <c r="G63" s="38">
        <v>205698000</v>
      </c>
      <c r="H63" s="38">
        <v>167779426</v>
      </c>
      <c r="I63" s="36" t="s">
        <v>178</v>
      </c>
    </row>
    <row r="64" spans="4:9">
      <c r="D64" s="9" t="s">
        <v>117</v>
      </c>
      <c r="E64" s="38">
        <v>20689869</v>
      </c>
      <c r="F64" s="38">
        <v>29482309</v>
      </c>
      <c r="G64" s="38">
        <v>38954193</v>
      </c>
      <c r="H64" s="38">
        <v>40683036</v>
      </c>
      <c r="I64" s="36" t="s">
        <v>86</v>
      </c>
    </row>
    <row r="65" spans="4:9">
      <c r="D65" s="9" t="s">
        <v>179</v>
      </c>
      <c r="E65" s="38">
        <v>7381563</v>
      </c>
      <c r="F65" s="38">
        <v>7453416</v>
      </c>
      <c r="G65" s="38">
        <v>5593995</v>
      </c>
      <c r="H65" s="38">
        <v>5309236</v>
      </c>
      <c r="I65" s="36" t="s">
        <v>87</v>
      </c>
    </row>
    <row r="66" spans="4:9">
      <c r="D66" s="9" t="s">
        <v>180</v>
      </c>
      <c r="E66" s="38">
        <v>4444880</v>
      </c>
      <c r="F66" s="38">
        <v>6899067</v>
      </c>
      <c r="G66" s="38">
        <v>7667278</v>
      </c>
      <c r="H66" s="38">
        <v>5767384</v>
      </c>
      <c r="I66" s="36" t="s">
        <v>181</v>
      </c>
    </row>
    <row r="67" spans="4:9">
      <c r="D67" s="9" t="s">
        <v>182</v>
      </c>
      <c r="E67" s="38">
        <v>6164984</v>
      </c>
      <c r="F67" s="38">
        <v>5238546</v>
      </c>
      <c r="G67" s="38">
        <v>5664816</v>
      </c>
      <c r="H67" s="38">
        <v>7156877</v>
      </c>
      <c r="I67" s="36" t="s">
        <v>88</v>
      </c>
    </row>
    <row r="68" spans="4:9">
      <c r="D68" s="9" t="s">
        <v>104</v>
      </c>
      <c r="E68" s="38">
        <v>1016112</v>
      </c>
      <c r="F68" s="38">
        <v>19334320</v>
      </c>
      <c r="G68" s="38">
        <v>509947</v>
      </c>
      <c r="H68" s="38">
        <v>2779619</v>
      </c>
      <c r="I68" s="36" t="s">
        <v>89</v>
      </c>
    </row>
    <row r="69" spans="4:9">
      <c r="D69" s="9" t="s">
        <v>105</v>
      </c>
      <c r="E69" s="38">
        <v>7847314</v>
      </c>
      <c r="F69" s="38">
        <v>-4204494</v>
      </c>
      <c r="G69" s="38">
        <v>25182973</v>
      </c>
      <c r="H69" s="38">
        <v>26826797</v>
      </c>
      <c r="I69" s="36" t="s">
        <v>90</v>
      </c>
    </row>
    <row r="70" spans="4:9">
      <c r="D70" s="9" t="s">
        <v>106</v>
      </c>
      <c r="E70" s="38">
        <v>-19843169</v>
      </c>
      <c r="F70" s="38">
        <v>5433030</v>
      </c>
      <c r="G70" s="38">
        <v>10637769</v>
      </c>
      <c r="H70" s="38">
        <v>5870014</v>
      </c>
      <c r="I70" s="36" t="s">
        <v>61</v>
      </c>
    </row>
    <row r="71" spans="4:9">
      <c r="D71" s="9" t="s">
        <v>107</v>
      </c>
      <c r="E71" s="38">
        <v>247956</v>
      </c>
      <c r="F71" s="38">
        <v>122346</v>
      </c>
      <c r="G71" s="38">
        <v>526435</v>
      </c>
      <c r="H71" s="38">
        <v>5451476</v>
      </c>
      <c r="I71" s="36" t="s">
        <v>62</v>
      </c>
    </row>
    <row r="72" spans="4:9">
      <c r="D72" s="9" t="s">
        <v>183</v>
      </c>
      <c r="E72" s="38">
        <v>-12243811</v>
      </c>
      <c r="F72" s="38">
        <v>1106190</v>
      </c>
      <c r="G72" s="38">
        <v>35294307</v>
      </c>
      <c r="H72" s="38">
        <v>27245335</v>
      </c>
      <c r="I72" s="36" t="s">
        <v>91</v>
      </c>
    </row>
    <row r="73" spans="4:9">
      <c r="D73" s="9" t="s">
        <v>108</v>
      </c>
      <c r="E73" s="38">
        <v>10069643</v>
      </c>
      <c r="F73" s="38">
        <v>8969391</v>
      </c>
      <c r="G73" s="38">
        <v>11526527</v>
      </c>
      <c r="H73" s="38">
        <v>8639412</v>
      </c>
      <c r="I73" s="36" t="s">
        <v>92</v>
      </c>
    </row>
    <row r="74" spans="4:9">
      <c r="D74" s="9" t="s">
        <v>150</v>
      </c>
      <c r="E74" s="38">
        <v>-22313454</v>
      </c>
      <c r="F74" s="38">
        <v>-7863201</v>
      </c>
      <c r="G74" s="38">
        <v>23767780</v>
      </c>
      <c r="H74" s="38">
        <v>23767780</v>
      </c>
      <c r="I74" s="36" t="s">
        <v>159</v>
      </c>
    </row>
    <row r="75" spans="4:9">
      <c r="D75" s="9" t="s">
        <v>135</v>
      </c>
      <c r="E75" s="38">
        <v>2418666</v>
      </c>
      <c r="F75" s="38">
        <v>-1435917</v>
      </c>
      <c r="G75" s="38">
        <v>1191283</v>
      </c>
      <c r="H75" s="38">
        <v>1071385</v>
      </c>
      <c r="I75" s="36" t="s">
        <v>151</v>
      </c>
    </row>
    <row r="76" spans="4:9">
      <c r="D76" s="9" t="s">
        <v>152</v>
      </c>
      <c r="E76" s="38">
        <v>0</v>
      </c>
      <c r="F76" s="38">
        <v>0</v>
      </c>
      <c r="G76" s="38">
        <v>0</v>
      </c>
      <c r="H76" s="38">
        <v>200000</v>
      </c>
      <c r="I76" s="36" t="s">
        <v>153</v>
      </c>
    </row>
    <row r="77" spans="4:9">
      <c r="D77" s="9" t="s">
        <v>154</v>
      </c>
      <c r="E77" s="38">
        <v>59457</v>
      </c>
      <c r="F77" s="38">
        <v>69194</v>
      </c>
      <c r="G77" s="38">
        <v>372259</v>
      </c>
      <c r="H77" s="38">
        <v>371717</v>
      </c>
      <c r="I77" s="36" t="s">
        <v>118</v>
      </c>
    </row>
    <row r="78" spans="4:9">
      <c r="D78" s="9" t="s">
        <v>155</v>
      </c>
      <c r="E78" s="38">
        <v>55000</v>
      </c>
      <c r="F78" s="38">
        <v>0</v>
      </c>
      <c r="G78" s="38">
        <v>100000</v>
      </c>
      <c r="H78" s="38">
        <v>100000</v>
      </c>
      <c r="I78" s="36" t="s">
        <v>156</v>
      </c>
    </row>
    <row r="79" spans="4:9">
      <c r="D79" s="9" t="s">
        <v>148</v>
      </c>
      <c r="E79" s="38">
        <v>-24846577</v>
      </c>
      <c r="F79" s="38">
        <v>-6496478</v>
      </c>
      <c r="G79" s="38">
        <v>22104238</v>
      </c>
      <c r="H79" s="38">
        <v>16862821</v>
      </c>
      <c r="I79" s="36" t="s">
        <v>147</v>
      </c>
    </row>
    <row r="80" spans="4:9">
      <c r="D80" s="9" t="s">
        <v>146</v>
      </c>
      <c r="E80" s="38">
        <v>-1840734</v>
      </c>
      <c r="F80" s="38">
        <v>216008</v>
      </c>
      <c r="G80" s="38">
        <v>1010681</v>
      </c>
      <c r="H80" s="38">
        <v>-135004</v>
      </c>
      <c r="I80" s="36" t="s">
        <v>145</v>
      </c>
    </row>
    <row r="81" spans="4:9">
      <c r="D81" s="10" t="s">
        <v>157</v>
      </c>
      <c r="E81" s="39">
        <v>-23005843</v>
      </c>
      <c r="F81" s="39">
        <v>-6712486</v>
      </c>
      <c r="G81" s="39">
        <v>21093557</v>
      </c>
      <c r="H81" s="39">
        <v>16997825</v>
      </c>
      <c r="I81" s="37" t="s">
        <v>158</v>
      </c>
    </row>
    <row r="82" spans="4:9">
      <c r="D82" s="11"/>
      <c r="E82" s="11"/>
      <c r="F82" s="50"/>
      <c r="G82" s="50"/>
      <c r="H82" s="50"/>
      <c r="I82" s="48"/>
    </row>
    <row r="83" spans="4:9">
      <c r="D83" s="11"/>
      <c r="E83" s="11"/>
      <c r="F83" s="50"/>
      <c r="G83" s="50"/>
      <c r="H83" s="50"/>
      <c r="I83" s="48"/>
    </row>
    <row r="84" spans="4:9" ht="19.5">
      <c r="D84" s="30" t="s">
        <v>39</v>
      </c>
      <c r="E84" s="30"/>
      <c r="F84" s="51"/>
      <c r="G84" s="51"/>
      <c r="H84" s="51"/>
      <c r="I84" s="32" t="s">
        <v>19</v>
      </c>
    </row>
    <row r="85" spans="4:9">
      <c r="D85" s="8" t="s">
        <v>40</v>
      </c>
      <c r="E85" s="59">
        <v>25904529</v>
      </c>
      <c r="F85" s="59">
        <v>27260753</v>
      </c>
      <c r="G85" s="59">
        <v>75271800</v>
      </c>
      <c r="H85" s="59">
        <v>115687130</v>
      </c>
      <c r="I85" s="52" t="s">
        <v>15</v>
      </c>
    </row>
    <row r="86" spans="4:9">
      <c r="D86" s="9" t="s">
        <v>41</v>
      </c>
      <c r="E86" s="38">
        <v>-32123062</v>
      </c>
      <c r="F86" s="38">
        <v>-2207373</v>
      </c>
      <c r="G86" s="38">
        <v>3297451</v>
      </c>
      <c r="H86" s="38">
        <v>-16847882</v>
      </c>
      <c r="I86" s="36" t="s">
        <v>16</v>
      </c>
    </row>
    <row r="87" spans="4:9">
      <c r="D87" s="9" t="s">
        <v>42</v>
      </c>
      <c r="E87" s="38">
        <v>37741014</v>
      </c>
      <c r="F87" s="38">
        <v>-109452365</v>
      </c>
      <c r="G87" s="38">
        <v>-42823998</v>
      </c>
      <c r="H87" s="38">
        <v>-41209161</v>
      </c>
      <c r="I87" s="36" t="s">
        <v>17</v>
      </c>
    </row>
    <row r="88" spans="4:9">
      <c r="D88" s="9" t="s">
        <v>43</v>
      </c>
      <c r="E88" s="38">
        <v>-24876518</v>
      </c>
      <c r="F88" s="38">
        <v>110303514</v>
      </c>
      <c r="G88" s="38">
        <v>53709999</v>
      </c>
      <c r="H88" s="38">
        <v>17473859</v>
      </c>
      <c r="I88" s="36" t="s">
        <v>18</v>
      </c>
    </row>
    <row r="89" spans="4:9">
      <c r="D89" s="17" t="s">
        <v>45</v>
      </c>
      <c r="E89" s="39">
        <v>6645963</v>
      </c>
      <c r="F89" s="39">
        <v>25904529</v>
      </c>
      <c r="G89" s="39">
        <v>89455252</v>
      </c>
      <c r="H89" s="39">
        <v>75103946</v>
      </c>
      <c r="I89" s="49" t="s">
        <v>111</v>
      </c>
    </row>
    <row r="90" spans="4:9">
      <c r="D90" s="11"/>
      <c r="E90" s="11"/>
      <c r="F90" s="14"/>
      <c r="G90" s="14"/>
      <c r="H90" s="14"/>
      <c r="I90" s="48"/>
    </row>
    <row r="91" spans="4:9">
      <c r="D91" s="11"/>
      <c r="E91" s="11"/>
      <c r="I91" s="48"/>
    </row>
    <row r="92" spans="4:9" ht="19.5">
      <c r="D92" s="30" t="s">
        <v>44</v>
      </c>
      <c r="E92" s="30"/>
      <c r="F92" s="33"/>
      <c r="G92" s="33"/>
      <c r="H92" s="33"/>
      <c r="I92" s="44" t="s">
        <v>20</v>
      </c>
    </row>
    <row r="93" spans="4:9">
      <c r="D93" s="8" t="s">
        <v>46</v>
      </c>
      <c r="E93" s="18">
        <f>+E6*100/E8</f>
        <v>21.057294292650894</v>
      </c>
      <c r="F93" s="18">
        <f>+F6*100/F8</f>
        <v>102.20312094326364</v>
      </c>
      <c r="G93" s="18">
        <f>+G6*100/G8</f>
        <v>204.66299469696969</v>
      </c>
      <c r="H93" s="18">
        <f>+H6*100/H8</f>
        <v>172.77301621592969</v>
      </c>
      <c r="I93" s="3" t="s">
        <v>21</v>
      </c>
    </row>
    <row r="94" spans="4:9">
      <c r="D94" s="9" t="s">
        <v>47</v>
      </c>
      <c r="E94" s="12">
        <f>+E81/E8</f>
        <v>-0.1127074996780691</v>
      </c>
      <c r="F94" s="12">
        <f>+F81/F8</f>
        <v>-3.4906369377594657E-2</v>
      </c>
      <c r="G94" s="12">
        <f>+G81/G8</f>
        <v>0.15979967424242425</v>
      </c>
      <c r="H94" s="12">
        <f>+H81/H8</f>
        <v>0.10914037094829859</v>
      </c>
      <c r="I94" s="4" t="s">
        <v>22</v>
      </c>
    </row>
    <row r="95" spans="4:9">
      <c r="D95" s="9" t="s">
        <v>48</v>
      </c>
      <c r="E95" s="12">
        <f>+E52/E8</f>
        <v>5.6730628829688556E-3</v>
      </c>
      <c r="F95" s="12">
        <f>+F52/F8</f>
        <v>1.5600644549989969E-3</v>
      </c>
      <c r="G95" s="12">
        <f>+G52/G8</f>
        <v>2.4431818181818183E-2</v>
      </c>
      <c r="H95" s="12">
        <f>+H52/H8</f>
        <v>6.9940673077228066E-2</v>
      </c>
      <c r="I95" s="4" t="s">
        <v>184</v>
      </c>
    </row>
    <row r="96" spans="4:9">
      <c r="D96" s="9" t="s">
        <v>49</v>
      </c>
      <c r="E96" s="12">
        <f>+E56/E8</f>
        <v>1.2824660036200783</v>
      </c>
      <c r="F96" s="12">
        <f>+F56/F8</f>
        <v>1.3716452731474473</v>
      </c>
      <c r="G96" s="12">
        <f>+G56/G8</f>
        <v>1.6810280681818182</v>
      </c>
      <c r="H96" s="12">
        <f>+H56/H8</f>
        <v>1.3621987759278629</v>
      </c>
      <c r="I96" s="4" t="s">
        <v>185</v>
      </c>
    </row>
    <row r="97" spans="4:9">
      <c r="D97" s="9" t="s">
        <v>50</v>
      </c>
      <c r="E97" s="12">
        <f>+E9/E81</f>
        <v>-10.952127143526102</v>
      </c>
      <c r="F97" s="12">
        <f>+F9/F81</f>
        <v>-42.433425911055906</v>
      </c>
      <c r="G97" s="12">
        <f>+G9/G81</f>
        <v>18.208640676392321</v>
      </c>
      <c r="H97" s="12">
        <f>+H9/H81</f>
        <v>18.444370881568673</v>
      </c>
      <c r="I97" s="4" t="s">
        <v>126</v>
      </c>
    </row>
    <row r="98" spans="4:9">
      <c r="D98" s="9" t="s">
        <v>51</v>
      </c>
      <c r="E98" s="12">
        <f>+E52*100/E9</f>
        <v>0.45958548627788914</v>
      </c>
      <c r="F98" s="12">
        <f>+F52*100/F9</f>
        <v>0.10532458712606668</v>
      </c>
      <c r="G98" s="12">
        <f>+G52*100/G9</f>
        <v>0.83965788822786624</v>
      </c>
      <c r="H98" s="12">
        <f>+H52*100/H9</f>
        <v>3.4744057526745333</v>
      </c>
      <c r="I98" s="4" t="s">
        <v>127</v>
      </c>
    </row>
    <row r="99" spans="4:9">
      <c r="D99" s="9" t="s">
        <v>52</v>
      </c>
      <c r="E99" s="12">
        <f>+E52*100/E81</f>
        <v>-5.0334386790347132</v>
      </c>
      <c r="F99" s="12">
        <f>+F52*100/F81</f>
        <v>-4.4692830644265031</v>
      </c>
      <c r="G99" s="12">
        <f>+G52*100/G81</f>
        <v>15.289028777839603</v>
      </c>
      <c r="H99" s="12">
        <f>+H52*100/H81</f>
        <v>64.083228295384856</v>
      </c>
      <c r="I99" s="4" t="s">
        <v>128</v>
      </c>
    </row>
    <row r="100" spans="4:9">
      <c r="D100" s="10" t="s">
        <v>53</v>
      </c>
      <c r="E100" s="19">
        <f>+E9/E56</f>
        <v>0.96251040029036028</v>
      </c>
      <c r="F100" s="19">
        <f>+F9/F56</f>
        <v>1.0798687297695297</v>
      </c>
      <c r="G100" s="19">
        <f>+G9/G56</f>
        <v>1.7309257968738061</v>
      </c>
      <c r="H100" s="19">
        <f>+H9/H56</f>
        <v>1.477776603162213</v>
      </c>
      <c r="I100" s="37" t="s">
        <v>186</v>
      </c>
    </row>
    <row r="101" spans="4:9">
      <c r="D101" s="20"/>
      <c r="E101" s="21"/>
      <c r="F101" s="21"/>
      <c r="G101" s="21"/>
      <c r="H101" s="21"/>
      <c r="I101" s="56"/>
    </row>
    <row r="102" spans="4:9">
      <c r="D102" s="22" t="s">
        <v>73</v>
      </c>
      <c r="E102" s="26">
        <f>+E64*100/E62</f>
        <v>9.9029600929672235</v>
      </c>
      <c r="F102" s="26">
        <f>+F64*100/F62</f>
        <v>10.754972281248238</v>
      </c>
      <c r="G102" s="26">
        <f>+G64*100/G62</f>
        <v>15.92227419764024</v>
      </c>
      <c r="H102" s="26">
        <f>+H64*100/H62</f>
        <v>19.515761067812775</v>
      </c>
      <c r="I102" s="3" t="s">
        <v>187</v>
      </c>
    </row>
    <row r="103" spans="4:9">
      <c r="D103" s="9" t="s">
        <v>74</v>
      </c>
      <c r="E103" s="27">
        <f>+E72*100/E62</f>
        <v>-5.8603547329774353</v>
      </c>
      <c r="F103" s="27">
        <f>+F72*100/F62</f>
        <v>0.40353158186470361</v>
      </c>
      <c r="G103" s="27">
        <f>+G72*100/G62</f>
        <v>14.426319489398569</v>
      </c>
      <c r="H103" s="27">
        <f>+H72*100/H62</f>
        <v>13.069659994709264</v>
      </c>
      <c r="I103" s="4" t="s">
        <v>188</v>
      </c>
    </row>
    <row r="104" spans="4:9">
      <c r="D104" s="9" t="s">
        <v>75</v>
      </c>
      <c r="E104" s="27">
        <f>+E79*100/E62</f>
        <v>-11.892519013911459</v>
      </c>
      <c r="F104" s="27">
        <f>+F79*100/F62</f>
        <v>-2.3698768239536121</v>
      </c>
      <c r="G104" s="27">
        <f>+G79*100/G62</f>
        <v>9.0349641787188073</v>
      </c>
      <c r="H104" s="27">
        <f>+H79*100/H62</f>
        <v>8.0891402884803316</v>
      </c>
      <c r="I104" s="4" t="s">
        <v>189</v>
      </c>
    </row>
    <row r="105" spans="4:9">
      <c r="D105" s="9" t="s">
        <v>119</v>
      </c>
      <c r="E105" s="27">
        <f>(E79+E73)*100/E27</f>
        <v>-2.4343414873248133</v>
      </c>
      <c r="F105" s="27">
        <f>(F79+F73)*100/F27</f>
        <v>0.38700345049266899</v>
      </c>
      <c r="G105" s="27">
        <f>(G79+G73)*100/G27</f>
        <v>6.7671016251914482</v>
      </c>
      <c r="H105" s="27">
        <f>(H79+H73)*100/H27</f>
        <v>6.4477499014743662</v>
      </c>
      <c r="I105" s="4" t="s">
        <v>63</v>
      </c>
    </row>
    <row r="106" spans="4:9">
      <c r="D106" s="10" t="s">
        <v>120</v>
      </c>
      <c r="E106" s="25">
        <f>+E81*100/E56</f>
        <v>-8.7883420971724977</v>
      </c>
      <c r="F106" s="25">
        <f>+F81*100/F56</f>
        <v>-2.5448539838216857</v>
      </c>
      <c r="G106" s="25">
        <f>+G81*100/G56</f>
        <v>9.5060681773899134</v>
      </c>
      <c r="H106" s="25">
        <f>+H81*100/H56</f>
        <v>8.0120737793173777</v>
      </c>
      <c r="I106" s="5" t="s">
        <v>64</v>
      </c>
    </row>
    <row r="107" spans="4:9" ht="15.75">
      <c r="D107" s="20"/>
      <c r="E107" s="23"/>
      <c r="F107" s="23"/>
      <c r="G107" s="23"/>
      <c r="H107" s="23"/>
      <c r="I107" s="57"/>
    </row>
    <row r="108" spans="4:9">
      <c r="D108" s="8" t="s">
        <v>76</v>
      </c>
      <c r="E108" s="18">
        <f>+E40*100/E27</f>
        <v>55.484219438086633</v>
      </c>
      <c r="F108" s="18">
        <f>+F40*100/F27</f>
        <v>53.094938071870338</v>
      </c>
      <c r="G108" s="18">
        <f>+G40*100/G27</f>
        <v>46.839068989210823</v>
      </c>
      <c r="H108" s="18">
        <f>+H40*100/H27</f>
        <v>43.694406236935286</v>
      </c>
      <c r="I108" s="3" t="s">
        <v>65</v>
      </c>
    </row>
    <row r="109" spans="4:9">
      <c r="D109" s="9" t="s">
        <v>54</v>
      </c>
      <c r="E109" s="12">
        <f>+(E56+E57)*100/E27</f>
        <v>44.515780561913367</v>
      </c>
      <c r="F109" s="12">
        <f>+(F56+F57)*100/F27</f>
        <v>46.905061928129662</v>
      </c>
      <c r="G109" s="12">
        <f>+(G56+G57)*100/G27</f>
        <v>53.160931010789177</v>
      </c>
      <c r="H109" s="12">
        <f>+(H56+H57)*100/H27</f>
        <v>56.305593763064714</v>
      </c>
      <c r="I109" s="4" t="s">
        <v>66</v>
      </c>
    </row>
    <row r="110" spans="4:9">
      <c r="D110" s="10" t="s">
        <v>109</v>
      </c>
      <c r="E110" s="19">
        <f>+E72/E73</f>
        <v>-1.2159131162842616</v>
      </c>
      <c r="F110" s="19">
        <f>+F72/F73</f>
        <v>0.12332944343712968</v>
      </c>
      <c r="G110" s="19">
        <f>+G72/G73</f>
        <v>3.0620070555510779</v>
      </c>
      <c r="H110" s="19">
        <f>+H72/H73</f>
        <v>3.1536098753016986</v>
      </c>
      <c r="I110" s="5" t="s">
        <v>190</v>
      </c>
    </row>
    <row r="111" spans="4:9" ht="15.75">
      <c r="D111" s="24"/>
      <c r="E111" s="23"/>
      <c r="F111" s="23"/>
      <c r="G111" s="23"/>
      <c r="H111" s="23"/>
      <c r="I111" s="57"/>
    </row>
    <row r="112" spans="4:9">
      <c r="D112" s="8" t="s">
        <v>121</v>
      </c>
      <c r="E112" s="18">
        <f>+E62/E27</f>
        <v>0.34418336716896958</v>
      </c>
      <c r="F112" s="18">
        <f>+F62/F27</f>
        <v>0.42900089455246643</v>
      </c>
      <c r="G112" s="18">
        <f>+G62/G27</f>
        <v>0.49228325696931124</v>
      </c>
      <c r="H112" s="18">
        <f>+H62/H27</f>
        <v>0.52705730467665479</v>
      </c>
      <c r="I112" s="52" t="s">
        <v>191</v>
      </c>
    </row>
    <row r="113" spans="4:9">
      <c r="D113" s="9" t="s">
        <v>122</v>
      </c>
      <c r="E113" s="12">
        <f>+E62/E25</f>
        <v>1.0204424468478681</v>
      </c>
      <c r="F113" s="12">
        <f>+F62/F25</f>
        <v>1.3728615274356664</v>
      </c>
      <c r="G113" s="12">
        <f>+G62/G25</f>
        <v>2.360880836020506</v>
      </c>
      <c r="H113" s="12">
        <f>+H62/H25</f>
        <v>2.4489683998111853</v>
      </c>
      <c r="I113" s="36" t="s">
        <v>192</v>
      </c>
    </row>
    <row r="114" spans="4:9">
      <c r="D114" s="10" t="s">
        <v>77</v>
      </c>
      <c r="E114" s="19">
        <f>+E62/E117</f>
        <v>9.9551235367463491</v>
      </c>
      <c r="F114" s="19">
        <f>+F62/F117</f>
        <v>18.040896906092939</v>
      </c>
      <c r="G114" s="19">
        <f>+G62/G117</f>
        <v>1.5101196180550691</v>
      </c>
      <c r="H114" s="19">
        <f>+H62/H117</f>
        <v>1.4719003102999777</v>
      </c>
      <c r="I114" s="37" t="s">
        <v>193</v>
      </c>
    </row>
    <row r="115" spans="4:9">
      <c r="D115" s="20"/>
      <c r="E115" s="23"/>
      <c r="F115" s="23"/>
      <c r="G115" s="23"/>
      <c r="H115" s="23"/>
      <c r="I115" s="56"/>
    </row>
    <row r="116" spans="4:9">
      <c r="D116" s="8" t="s">
        <v>78</v>
      </c>
      <c r="E116" s="18">
        <f>+E20/E36</f>
        <v>1.0912922237189988</v>
      </c>
      <c r="F116" s="18">
        <f>+F20/F36</f>
        <v>1.0538147421863324</v>
      </c>
      <c r="G116" s="18">
        <f>+G20/G36</f>
        <v>1.8479106628664395</v>
      </c>
      <c r="H116" s="18">
        <f>+H20/H36</f>
        <v>1.9741250357013709</v>
      </c>
      <c r="I116" s="52" t="s">
        <v>194</v>
      </c>
    </row>
    <row r="117" spans="4:9">
      <c r="D117" s="10" t="s">
        <v>79</v>
      </c>
      <c r="E117" s="45">
        <f>+E20-E36</f>
        <v>20986792</v>
      </c>
      <c r="F117" s="45">
        <f>+F20-F36</f>
        <v>15194768</v>
      </c>
      <c r="G117" s="45">
        <f>+G20-G36</f>
        <v>162008486</v>
      </c>
      <c r="H117" s="45">
        <f>+H20-H36</f>
        <v>141628112</v>
      </c>
      <c r="I117" s="37" t="s">
        <v>195</v>
      </c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Financial Data</vt:lpstr>
      <vt:lpstr>Sheet3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2010-10-31T08:24:22Z</dcterms:modified>
</cp:coreProperties>
</file>